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BGA" sheetId="1" r:id="rId1"/>
  </sheets>
  <definedNames>
    <definedName name="_xlnm.Print_Area" localSheetId="0">BGA!$A$1:$D$46</definedName>
    <definedName name="_xlnm.Print_Titles" localSheetId="0">BGA!$1:$6</definedName>
  </definedNames>
  <calcPr calcId="145621"/>
</workbook>
</file>

<file path=xl/calcChain.xml><?xml version="1.0" encoding="utf-8"?>
<calcChain xmlns="http://schemas.openxmlformats.org/spreadsheetml/2006/main">
  <c r="B72" i="1" l="1"/>
  <c r="D70" i="1" s="1"/>
  <c r="D66" i="1"/>
  <c r="D62" i="1"/>
  <c r="B76" i="1" s="1"/>
  <c r="D55" i="1"/>
  <c r="D51" i="1"/>
  <c r="C38" i="1"/>
  <c r="C36" i="1"/>
  <c r="C18" i="1"/>
  <c r="C11" i="1"/>
  <c r="D60" i="1" l="1"/>
  <c r="C26" i="1"/>
  <c r="D23" i="1" s="1"/>
  <c r="D58" i="1"/>
  <c r="D73" i="1" s="1"/>
  <c r="D9" i="1"/>
  <c r="B75" i="1"/>
  <c r="B77" i="1" s="1"/>
  <c r="D46" i="1" l="1"/>
</calcChain>
</file>

<file path=xl/sharedStrings.xml><?xml version="1.0" encoding="utf-8"?>
<sst xmlns="http://schemas.openxmlformats.org/spreadsheetml/2006/main" count="52" uniqueCount="52">
  <si>
    <t>INVERSIONES BURSÁTILES CREDOMATIC, S.A. DE C.V.</t>
  </si>
  <si>
    <t>Casa de Corredores de Bolsa y Administradora de Cartera</t>
  </si>
  <si>
    <t>BALANCE GENERAL AL 31 DE MARZO DE 2017</t>
  </si>
  <si>
    <t>(Expresado en Dólares de los Estados Unidos de América)</t>
  </si>
  <si>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</si>
  <si>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</si>
  <si>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</si>
  <si>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</si>
  <si>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</si>
  <si>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</si>
  <si>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</si>
  <si>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</si>
  <si>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</si>
  <si>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</si>
  <si>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</si>
  <si>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</si>
  <si>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</si>
  <si>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</si>
  <si>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</si>
  <si>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</si>
  <si>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</si>
  <si>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</si>
  <si>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</si>
  <si>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</si>
  <si>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</si>
  <si>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</si>
  <si>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</si>
  <si>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</si>
  <si>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</si>
  <si>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</si>
  <si>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</si>
  <si>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</si>
  <si>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</si>
  <si>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CORRIENTE</t>
  </si>
  <si>
    <t>Cuentas por pagar</t>
  </si>
  <si>
    <t>Cuentas por pagar Compañías Relacionadas</t>
  </si>
  <si>
    <t>ESTIMACIÓN PARA OBLIGACIONES LABORALES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</si>
  <si>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</si>
  <si>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</si>
  <si>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</si>
  <si>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</si>
  <si>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</si>
  <si>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</si>
  <si>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</si>
  <si>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</si>
  <si>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</si>
  <si>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</si>
  <si>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</si>
  <si>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</si>
  <si>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CAPITAL CONTABLE</t>
  </si>
  <si>
    <t># DE ACCIONES EN CIRCULACIÓN</t>
  </si>
  <si>
    <t>VALOR CONTABLE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</si>
</sst>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  <numFmt numFmtId="166" formatCode="_(* #,##0_);_(* \(#,##0\);_(* &quot;-&quot;??_);_(@_)"/>
  </numFmts>
  <fonts count="13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4" fontId="10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9" fillId="0" borderId="0"/>
    <xf numFmtId="0" fontId="9" fillId="0" borderId="0"/>
  </cellStyleXfs>
  <cellXfs count="32">
    <xf numFmtId="0" fontId="0" fillId="0" borderId="0" xfId="0"/>
    <xf numFmtId="1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43" fontId="0" fillId="0" borderId="0" xfId="0" applyNumberFormat="1"/>
    <xf numFmtId="0" fontId="6" fillId="0" borderId="0" xfId="0" applyFont="1"/>
    <xf numFmtId="43" fontId="6" fillId="0" borderId="1" xfId="1" applyFont="1" applyBorder="1"/>
    <xf numFmtId="43" fontId="6" fillId="0" borderId="0" xfId="1" applyFont="1" applyBorder="1"/>
    <xf numFmtId="43" fontId="6" fillId="0" borderId="0" xfId="1" applyFont="1"/>
    <xf numFmtId="43" fontId="5" fillId="0" borderId="0" xfId="0" applyNumberFormat="1" applyFont="1"/>
    <xf numFmtId="0" fontId="7" fillId="0" borderId="0" xfId="0" applyFont="1"/>
    <xf numFmtId="43" fontId="6" fillId="0" borderId="0" xfId="1" applyFont="1" applyFill="1" applyBorder="1"/>
    <xf numFmtId="0" fontId="1" fillId="0" borderId="0" xfId="0" applyFont="1"/>
    <xf numFmtId="43" fontId="5" fillId="0" borderId="0" xfId="1" applyFont="1"/>
    <xf numFmtId="164" fontId="0" fillId="0" borderId="0" xfId="0" applyNumberFormat="1"/>
    <xf numFmtId="43" fontId="4" fillId="0" borderId="0" xfId="0" applyNumberFormat="1" applyFont="1"/>
    <xf numFmtId="0" fontId="5" fillId="0" borderId="0" xfId="0" applyFont="1" applyBorder="1"/>
    <xf numFmtId="43" fontId="8" fillId="0" borderId="2" xfId="0" applyNumberFormat="1" applyFont="1" applyBorder="1"/>
    <xf numFmtId="43" fontId="8" fillId="0" borderId="0" xfId="0" applyNumberFormat="1" applyFont="1" applyBorder="1"/>
    <xf numFmtId="0" fontId="4" fillId="0" borderId="0" xfId="0" applyFont="1" applyAlignment="1">
      <alignment horizontal="left"/>
    </xf>
    <xf numFmtId="43" fontId="6" fillId="0" borderId="0" xfId="0" applyNumberFormat="1" applyFont="1"/>
    <xf numFmtId="43" fontId="8" fillId="0" borderId="1" xfId="0" applyNumberFormat="1" applyFont="1" applyBorder="1"/>
    <xf numFmtId="43" fontId="8" fillId="0" borderId="0" xfId="1" applyFont="1"/>
    <xf numFmtId="43" fontId="0" fillId="0" borderId="0" xfId="1" applyFont="1"/>
    <xf numFmtId="0" fontId="11" fillId="0" borderId="0" xfId="0" applyFont="1"/>
    <xf numFmtId="43" fontId="11" fillId="0" borderId="0" xfId="1" applyFont="1"/>
    <xf numFmtId="166" fontId="12" fillId="0" borderId="0" xfId="1" applyNumberFormat="1" applyFont="1"/>
    <xf numFmtId="43" fontId="1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895350</xdr:colOff>
      <xdr:row>3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5715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00000"/>
    <pageSetUpPr fitToPage="1"/>
  </sheetPr>
  <dimension ref="A1:G108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4" customWidth="1"/>
    <col min="5" max="5" width="11.85546875" bestFit="1" customWidth="1"/>
  </cols>
  <sheetData>
    <row r="1" spans="1:4" ht="15.75">
      <c r="A1" s="30" t="s">
        <v>0</v>
      </c>
      <c r="B1" s="30"/>
      <c r="C1" s="30"/>
      <c r="D1" s="30"/>
    </row>
    <row r="2" spans="1:4" ht="15.75">
      <c r="A2" s="31" t="s">
        <v>1</v>
      </c>
      <c r="B2" s="31"/>
      <c r="C2" s="31"/>
      <c r="D2" s="31"/>
    </row>
    <row r="3" spans="1:4" ht="15.75">
      <c r="A3" s="30" t="s">
        <v>2</v>
      </c>
      <c r="B3" s="30"/>
      <c r="C3" s="30"/>
      <c r="D3" s="30"/>
    </row>
    <row r="4" spans="1:4" ht="15.75">
      <c r="A4" s="31" t="s">
        <v>3</v>
      </c>
      <c r="B4" s="31"/>
      <c r="C4" s="31"/>
      <c r="D4" s="31"/>
    </row>
    <row r="5" spans="1:4" ht="15.75">
      <c r="A5" s="2"/>
      <c r="B5" s="2"/>
      <c r="C5" s="2"/>
      <c r="D5" s="2"/>
    </row>
    <row r="7" spans="1:4" ht="15.75">
      <c r="A7" s="3" t="s">
        <v>4</v>
      </c>
    </row>
    <row r="9" spans="1:4" ht="15.75">
      <c r="A9" s="4" t="s">
        <v>5</v>
      </c>
      <c r="D9" s="5">
        <f>+C11+C18</f>
        <v>1310946.02</v>
      </c>
    </row>
    <row r="10" spans="1:4" ht="15.75">
      <c r="A10" s="4"/>
      <c r="D10" s="5"/>
    </row>
    <row r="11" spans="1:4" ht="15.75">
      <c r="A11" s="7" t="s">
        <v>6</v>
      </c>
      <c r="B11" s="8">
        <v>200</v>
      </c>
      <c r="C11" s="9">
        <f>SUM(B11:B11)</f>
        <v>200</v>
      </c>
      <c r="D11" s="5"/>
    </row>
    <row r="12" spans="1:4" ht="15.75">
      <c r="A12" s="4"/>
      <c r="D12" s="5"/>
    </row>
    <row r="13" spans="1:4" ht="15.75">
      <c r="A13" s="4"/>
      <c r="D13" s="5"/>
    </row>
    <row r="14" spans="1:4" ht="15.75">
      <c r="A14" s="7" t="s">
        <v>7</v>
      </c>
      <c r="B14" s="10">
        <v>1159856.78</v>
      </c>
      <c r="C14" s="5"/>
      <c r="D14" s="11"/>
    </row>
    <row r="15" spans="1:4" ht="15.75">
      <c r="A15" s="12" t="s">
        <v>8</v>
      </c>
      <c r="B15" s="10">
        <v>130889.92</v>
      </c>
      <c r="C15" s="5"/>
      <c r="D15" s="11"/>
    </row>
    <row r="16" spans="1:4" ht="15.75">
      <c r="A16" s="7" t="s">
        <v>9</v>
      </c>
      <c r="B16" s="10">
        <v>1512.81</v>
      </c>
      <c r="C16" s="5"/>
      <c r="D16" s="11"/>
    </row>
    <row r="17" spans="1:5" ht="15">
      <c r="A17" s="7" t="s">
        <v>10</v>
      </c>
      <c r="B17" s="10">
        <v>10347.76</v>
      </c>
      <c r="C17" s="7"/>
      <c r="D17" s="10"/>
    </row>
    <row r="18" spans="1:5" ht="15">
      <c r="A18" s="7" t="s">
        <v>11</v>
      </c>
      <c r="B18" s="8">
        <v>8138.75</v>
      </c>
      <c r="C18" s="9">
        <f>SUM(B14:B18)</f>
        <v>1310746.02</v>
      </c>
      <c r="D18" s="11"/>
    </row>
    <row r="19" spans="1:5" ht="15">
      <c r="B19" s="13"/>
      <c r="C19" s="6"/>
    </row>
    <row r="22" spans="1:5">
      <c r="A22" s="14"/>
    </row>
    <row r="23" spans="1:5" ht="15.75">
      <c r="A23" s="4" t="s">
        <v>12</v>
      </c>
      <c r="D23" s="5">
        <f>+C26+C36+C38</f>
        <v>56642.75</v>
      </c>
    </row>
    <row r="25" spans="1:5" ht="15">
      <c r="A25" s="7" t="s">
        <v>13</v>
      </c>
    </row>
    <row r="26" spans="1:5" ht="15">
      <c r="A26" s="7" t="s">
        <v>14</v>
      </c>
      <c r="C26" s="10">
        <f>SUM(B27:B34)</f>
        <v>9.9999999929423211E-3</v>
      </c>
    </row>
    <row r="27" spans="1:5" ht="15">
      <c r="A27" s="7" t="s">
        <v>15</v>
      </c>
      <c r="B27" s="10">
        <v>23344.39</v>
      </c>
      <c r="D27" s="15"/>
      <c r="E27" s="16"/>
    </row>
    <row r="28" spans="1:5" ht="15">
      <c r="A28" s="7" t="s">
        <v>16</v>
      </c>
      <c r="B28" s="10">
        <v>21654.35</v>
      </c>
      <c r="C28" s="10"/>
      <c r="D28" s="15"/>
    </row>
    <row r="29" spans="1:5" ht="15">
      <c r="A29" s="7" t="s">
        <v>17</v>
      </c>
      <c r="B29" s="10">
        <v>14018.7</v>
      </c>
      <c r="C29" s="10"/>
      <c r="D29" s="15"/>
    </row>
    <row r="30" spans="1:5" ht="15">
      <c r="A30" s="7" t="s">
        <v>18</v>
      </c>
      <c r="B30" s="10">
        <v>7984.65</v>
      </c>
      <c r="C30" s="10"/>
      <c r="D30" s="15"/>
    </row>
    <row r="31" spans="1:5" ht="15">
      <c r="A31" s="7" t="s">
        <v>19</v>
      </c>
      <c r="B31" s="10">
        <v>3521.2</v>
      </c>
      <c r="C31" s="10"/>
      <c r="D31" s="15"/>
    </row>
    <row r="32" spans="1:5" ht="15">
      <c r="A32" s="7" t="s">
        <v>20</v>
      </c>
      <c r="B32" s="10">
        <v>1707.42</v>
      </c>
      <c r="C32" s="10"/>
      <c r="D32" s="15"/>
    </row>
    <row r="33" spans="1:5" ht="15">
      <c r="A33" s="7" t="s">
        <v>21</v>
      </c>
      <c r="B33" s="10">
        <v>-70523.28</v>
      </c>
      <c r="C33" s="10"/>
      <c r="D33" s="15"/>
    </row>
    <row r="34" spans="1:5" ht="15">
      <c r="A34" s="7" t="s">
        <v>22</v>
      </c>
      <c r="B34" s="8">
        <v>-1707.42</v>
      </c>
      <c r="C34" s="10"/>
      <c r="D34" s="15"/>
    </row>
    <row r="35" spans="1:5" ht="15">
      <c r="A35" s="7"/>
      <c r="B35" s="9"/>
      <c r="C35" s="10"/>
    </row>
    <row r="36" spans="1:5" ht="15">
      <c r="A36" s="7" t="s">
        <v>23</v>
      </c>
      <c r="B36" s="10">
        <v>22788.58</v>
      </c>
      <c r="C36" s="10">
        <f>+B36</f>
        <v>22788.58</v>
      </c>
    </row>
    <row r="37" spans="1:5" ht="15">
      <c r="A37" s="7"/>
      <c r="B37" s="10"/>
      <c r="C37" s="10"/>
    </row>
    <row r="38" spans="1:5" ht="15">
      <c r="A38" s="7" t="s">
        <v>24</v>
      </c>
      <c r="B38" s="9"/>
      <c r="C38" s="9">
        <f>SUM(B39:B44)</f>
        <v>33854.160000000003</v>
      </c>
    </row>
    <row r="39" spans="1:5" ht="15.75">
      <c r="A39" s="7" t="s">
        <v>25</v>
      </c>
      <c r="B39" s="9">
        <v>5714.29</v>
      </c>
      <c r="C39" s="9"/>
      <c r="D39" s="17"/>
    </row>
    <row r="40" spans="1:5" ht="15">
      <c r="A40" s="7" t="s">
        <v>26</v>
      </c>
      <c r="B40" s="9">
        <v>-5714.29</v>
      </c>
      <c r="C40" s="9"/>
    </row>
    <row r="41" spans="1:5" ht="15.75">
      <c r="A41" s="7" t="s">
        <v>27</v>
      </c>
      <c r="B41" s="9">
        <v>4408</v>
      </c>
      <c r="C41" s="9"/>
      <c r="D41" s="17"/>
    </row>
    <row r="42" spans="1:5" ht="15.75">
      <c r="A42" s="7" t="s">
        <v>28</v>
      </c>
      <c r="B42" s="9">
        <v>-4408</v>
      </c>
      <c r="C42" s="9"/>
      <c r="D42" s="17"/>
    </row>
    <row r="43" spans="1:5" ht="15.75">
      <c r="A43" s="7" t="s">
        <v>29</v>
      </c>
      <c r="B43" s="9">
        <v>65000</v>
      </c>
      <c r="C43" s="9"/>
      <c r="D43" s="17"/>
    </row>
    <row r="44" spans="1:5" ht="15.75">
      <c r="A44" s="7" t="s">
        <v>30</v>
      </c>
      <c r="B44" s="8">
        <v>-31145.84</v>
      </c>
      <c r="C44" s="9"/>
      <c r="D44" s="17"/>
    </row>
    <row r="45" spans="1:5">
      <c r="D45" s="18"/>
    </row>
    <row r="46" spans="1:5" ht="18.75" thickBot="1">
      <c r="A46" s="3" t="s">
        <v>31</v>
      </c>
      <c r="D46" s="19">
        <f>SUM(D9:D45)</f>
        <v>1367588.77</v>
      </c>
      <c r="E46" s="11"/>
    </row>
    <row r="47" spans="1:5" ht="18.75" thickTop="1">
      <c r="A47" s="3"/>
      <c r="D47" s="20"/>
      <c r="E47" s="6"/>
    </row>
    <row r="48" spans="1:5" ht="18">
      <c r="A48" s="21"/>
      <c r="D48" s="20"/>
    </row>
    <row r="49" spans="1:4" ht="15.75">
      <c r="A49" s="3" t="s">
        <v>32</v>
      </c>
    </row>
    <row r="51" spans="1:4" ht="15">
      <c r="A51" s="7" t="s">
        <v>33</v>
      </c>
      <c r="D51" s="22">
        <f>SUM(B52:B53)</f>
        <v>13888.220000000001</v>
      </c>
    </row>
    <row r="52" spans="1:4" ht="15">
      <c r="A52" s="7" t="s">
        <v>34</v>
      </c>
      <c r="B52" s="9">
        <v>7297.14</v>
      </c>
      <c r="C52" s="10"/>
    </row>
    <row r="53" spans="1:4" ht="15">
      <c r="A53" s="7" t="s">
        <v>35</v>
      </c>
      <c r="B53" s="8">
        <v>6591.08</v>
      </c>
      <c r="C53" s="10"/>
    </row>
    <row r="54" spans="1:4" ht="15">
      <c r="A54" s="7"/>
      <c r="B54" s="9"/>
    </row>
    <row r="55" spans="1:4" ht="15">
      <c r="A55" t="s">
        <v>36</v>
      </c>
      <c r="B55" s="10"/>
      <c r="C55" s="10"/>
      <c r="D55" s="22">
        <f>SUM(B56)</f>
        <v>7453.8</v>
      </c>
    </row>
    <row r="56" spans="1:4" ht="15">
      <c r="A56" s="7" t="s">
        <v>37</v>
      </c>
      <c r="B56" s="8">
        <v>7453.8</v>
      </c>
      <c r="C56" s="9"/>
    </row>
    <row r="58" spans="1:4" ht="18">
      <c r="A58" s="3" t="s">
        <v>38</v>
      </c>
      <c r="D58" s="23">
        <f>SUM(D51:D57)</f>
        <v>21342.02</v>
      </c>
    </row>
    <row r="60" spans="1:4" ht="18">
      <c r="A60" s="7" t="s">
        <v>39</v>
      </c>
      <c r="D60" s="24">
        <f>SUM(D62:D70)</f>
        <v>1346246.75</v>
      </c>
    </row>
    <row r="62" spans="1:4" ht="15">
      <c r="A62" t="s">
        <v>40</v>
      </c>
      <c r="D62" s="22">
        <f>SUM(B63:B64)</f>
        <v>852400</v>
      </c>
    </row>
    <row r="63" spans="1:4" ht="15">
      <c r="A63" t="s">
        <v>41</v>
      </c>
      <c r="B63" s="9">
        <v>687400</v>
      </c>
      <c r="D63" s="22"/>
    </row>
    <row r="64" spans="1:4" ht="15">
      <c r="A64" t="s">
        <v>42</v>
      </c>
      <c r="B64" s="8">
        <v>165000</v>
      </c>
      <c r="C64" s="9"/>
    </row>
    <row r="66" spans="1:7" ht="15">
      <c r="A66" t="s">
        <v>43</v>
      </c>
      <c r="D66" s="22">
        <f>SUM(B67:B67)</f>
        <v>178581.44</v>
      </c>
    </row>
    <row r="67" spans="1:7" ht="15">
      <c r="A67" t="s">
        <v>44</v>
      </c>
      <c r="B67" s="9">
        <v>178581.44</v>
      </c>
      <c r="C67" s="9"/>
    </row>
    <row r="68" spans="1:7" ht="15">
      <c r="B68" s="9"/>
      <c r="C68" s="9"/>
    </row>
    <row r="70" spans="1:7" ht="15">
      <c r="A70" t="s">
        <v>45</v>
      </c>
      <c r="D70" s="22">
        <f>SUM(B71:B72)</f>
        <v>315265.31</v>
      </c>
    </row>
    <row r="71" spans="1:7" s="1" customFormat="1" ht="15">
      <c r="A71" t="s">
        <v>46</v>
      </c>
      <c r="B71" s="9">
        <v>330970.09999999998</v>
      </c>
      <c r="C71"/>
      <c r="D71" s="18"/>
      <c r="E71"/>
      <c r="F71"/>
      <c r="G71"/>
    </row>
    <row r="72" spans="1:7" ht="15">
      <c r="A72" t="s">
        <v>47</v>
      </c>
      <c r="B72" s="8">
        <f>20355.31-36060.1</f>
        <v>-15704.789999999997</v>
      </c>
      <c r="D72" s="18"/>
    </row>
    <row r="73" spans="1:7" s="1" customFormat="1" ht="18.75" thickBot="1">
      <c r="A73" t="s">
        <v>48</v>
      </c>
      <c r="B73" s="25"/>
      <c r="C73" s="25"/>
      <c r="D73" s="19">
        <f>D60+D58</f>
        <v>1367588.77</v>
      </c>
      <c r="E73"/>
      <c r="F73"/>
      <c r="G73"/>
    </row>
    <row r="74" spans="1:7" s="1" customFormat="1" ht="15.75" thickTop="1">
      <c r="A74" s="7"/>
      <c r="B74" s="7"/>
      <c r="C74" s="25"/>
      <c r="D74"/>
      <c r="E74"/>
      <c r="F74"/>
      <c r="G74"/>
    </row>
    <row r="75" spans="1:7" s="1" customFormat="1" ht="18">
      <c r="A75" s="26" t="s">
        <v>49</v>
      </c>
      <c r="B75" s="27">
        <f>+D60</f>
        <v>1346246.75</v>
      </c>
      <c r="C75" s="25"/>
      <c r="D75" s="20"/>
      <c r="E75"/>
      <c r="F75"/>
      <c r="G75"/>
    </row>
    <row r="76" spans="1:7" s="1" customFormat="1" ht="18">
      <c r="A76" t="s">
        <v>50</v>
      </c>
      <c r="B76" s="28">
        <f>+D62/5.714285714</f>
        <v>149170.0000074585</v>
      </c>
      <c r="C76" s="25"/>
      <c r="D76" s="20"/>
      <c r="E76"/>
      <c r="F76"/>
      <c r="G76"/>
    </row>
    <row r="77" spans="1:7" ht="18">
      <c r="A77" t="s">
        <v>51</v>
      </c>
      <c r="B77" s="29">
        <f>+B75/B76</f>
        <v>9.0249162025386322</v>
      </c>
      <c r="C77" s="25"/>
      <c r="D77" s="20"/>
    </row>
    <row r="89" spans="5:5">
      <c r="E89" s="6"/>
    </row>
    <row r="90" spans="5:5">
      <c r="E90" s="6"/>
    </row>
    <row r="107" spans="1:1">
      <c r="A107" s="4"/>
    </row>
    <row r="108" spans="1:1">
      <c r="A108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59055118110236227" header="0.43307086614173229" footer="0.19685039370078741"/>
  <pageSetup scale="85" orientation="portrait" horizontalDpi="300" verticalDpi="300" r:id="rId1"/>
  <headerFooter alignWithMargins="0">
    <oddFooter>&amp;L&amp;D  &amp;T&amp;R&amp;P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BGA</vt:lpstr>
      <vt:lpstr>BGA!Área_de_impresión</vt:lpstr>
      <vt:lpstr>BGA!Títulos_a_imprimir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2017-04-20T14:55:22Z</cp:lastPrinted>
  <dcterms:created xsi:type="dcterms:W3CDTF">2017-04-18T14:52:15Z</dcterms:created>
  <dcterms:modified xsi:type="dcterms:W3CDTF">2017-04-20T14:55:33Z</dcterms:modified>
</cp:coreProperties>
</file>